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iler\Bøger og kompendier\6. Polyteknisk Forlag - Sensorisk lærebog\Online deledokumenter\"/>
    </mc:Choice>
  </mc:AlternateContent>
  <bookViews>
    <workbookView xWindow="120" yWindow="90" windowWidth="20115" windowHeight="8505"/>
  </bookViews>
  <sheets>
    <sheet name="Profilering af to prøver" sheetId="1" r:id="rId1"/>
  </sheets>
  <calcPr calcId="152511"/>
</workbook>
</file>

<file path=xl/calcChain.xml><?xml version="1.0" encoding="utf-8"?>
<calcChain xmlns="http://schemas.openxmlformats.org/spreadsheetml/2006/main">
  <c r="J4" i="1" l="1"/>
  <c r="K4" i="1"/>
  <c r="N4" i="1"/>
  <c r="O4" i="1"/>
  <c r="S4" i="1"/>
  <c r="R4" i="1"/>
  <c r="Q13" i="1"/>
  <c r="Q12" i="1"/>
  <c r="Q11" i="1"/>
  <c r="Q10" i="1"/>
  <c r="Q9" i="1"/>
  <c r="Q8" i="1"/>
  <c r="Q7" i="1"/>
  <c r="Q6" i="1"/>
  <c r="Q5" i="1"/>
  <c r="M13" i="1"/>
  <c r="M12" i="1"/>
  <c r="M11" i="1"/>
  <c r="M10" i="1"/>
  <c r="M9" i="1"/>
  <c r="M8" i="1"/>
  <c r="M7" i="1"/>
  <c r="M6" i="1"/>
  <c r="M5" i="1"/>
  <c r="I13" i="1"/>
  <c r="I12" i="1"/>
  <c r="I11" i="1"/>
  <c r="I10" i="1"/>
  <c r="I9" i="1"/>
  <c r="I8" i="1"/>
  <c r="I7" i="1"/>
  <c r="I6" i="1"/>
  <c r="I5" i="1"/>
  <c r="O13" i="1"/>
  <c r="O12" i="1"/>
  <c r="O11" i="1"/>
  <c r="O10" i="1"/>
  <c r="O9" i="1"/>
  <c r="O8" i="1"/>
  <c r="O7" i="1"/>
  <c r="O6" i="1"/>
  <c r="O5" i="1"/>
  <c r="N13" i="1"/>
  <c r="N12" i="1"/>
  <c r="N11" i="1"/>
  <c r="N10" i="1"/>
  <c r="N9" i="1"/>
  <c r="N8" i="1"/>
  <c r="N7" i="1"/>
  <c r="N6" i="1"/>
  <c r="N5" i="1"/>
  <c r="R6" i="1" l="1"/>
  <c r="S6" i="1"/>
  <c r="S10" i="1"/>
  <c r="S5" i="1"/>
  <c r="R8" i="1"/>
  <c r="K13" i="1"/>
  <c r="S13" i="1" s="1"/>
  <c r="J13" i="1"/>
  <c r="R13" i="1" s="1"/>
  <c r="K12" i="1"/>
  <c r="S12" i="1" s="1"/>
  <c r="J12" i="1"/>
  <c r="R12" i="1" s="1"/>
  <c r="K11" i="1"/>
  <c r="S11" i="1" s="1"/>
  <c r="J11" i="1"/>
  <c r="R11" i="1" s="1"/>
  <c r="K10" i="1"/>
  <c r="J10" i="1"/>
  <c r="K9" i="1"/>
  <c r="S9" i="1" s="1"/>
  <c r="J9" i="1"/>
  <c r="R9" i="1" s="1"/>
  <c r="K8" i="1"/>
  <c r="S8" i="1" s="1"/>
  <c r="J8" i="1"/>
  <c r="K7" i="1"/>
  <c r="S7" i="1" s="1"/>
  <c r="J7" i="1"/>
  <c r="R7" i="1" s="1"/>
  <c r="K6" i="1"/>
  <c r="J6" i="1"/>
  <c r="K5" i="1"/>
  <c r="J5" i="1"/>
  <c r="R5" i="1" s="1"/>
</calcChain>
</file>

<file path=xl/sharedStrings.xml><?xml version="1.0" encoding="utf-8"?>
<sst xmlns="http://schemas.openxmlformats.org/spreadsheetml/2006/main" count="17" uniqueCount="17">
  <si>
    <t>Produkt</t>
  </si>
  <si>
    <t>Gentagelser</t>
  </si>
  <si>
    <t>Supergryn</t>
  </si>
  <si>
    <t>HavreMusen</t>
  </si>
  <si>
    <t>Fed-S</t>
  </si>
  <si>
    <t>Bitter-S</t>
  </si>
  <si>
    <t>Salt-S</t>
  </si>
  <si>
    <t>Sød-S</t>
  </si>
  <si>
    <t>Nødder-F</t>
  </si>
  <si>
    <t>Halm-F</t>
  </si>
  <si>
    <t>Ristet-F</t>
  </si>
  <si>
    <t>Tør-K</t>
  </si>
  <si>
    <t>Klæg-M</t>
  </si>
  <si>
    <t>Beregnede middelværdier</t>
  </si>
  <si>
    <t>Beregnede standardafvigelser</t>
  </si>
  <si>
    <t>Beregnede CV%</t>
  </si>
  <si>
    <t>Profilering af to prøver, tre gentagelser, 9 deskriptorer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</si>
</sst>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/>
    <xf numFmtId="0" fontId="2" fillId="0" borderId="15" xfId="0" applyFont="1" applyBorder="1"/>
    <xf numFmtId="0" fontId="3" fillId="0" borderId="15" xfId="0" applyFont="1" applyBorder="1"/>
    <xf numFmtId="0" fontId="1" fillId="0" borderId="16" xfId="0" applyFont="1" applyBorder="1"/>
    <xf numFmtId="0" fontId="2" fillId="0" borderId="17" xfId="0" applyFont="1" applyBorder="1"/>
    <xf numFmtId="0" fontId="1" fillId="0" borderId="17" xfId="0" applyFont="1" applyBorder="1"/>
    <xf numFmtId="0" fontId="0" fillId="3" borderId="1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42345849805124"/>
          <c:y val="7.9542858466127436E-2"/>
          <c:w val="0.45940306081431809"/>
          <c:h val="0.88050423977708492"/>
        </c:manualLayout>
      </c:layout>
      <c:radarChart>
        <c:radarStyle val="marker"/>
        <c:varyColors val="0"/>
        <c:ser>
          <c:idx val="0"/>
          <c:order val="0"/>
          <c:tx>
            <c:strRef>
              <c:f>'Profilering af to prøver'!$J$4</c:f>
              <c:strCache>
                <c:ptCount val="1"/>
                <c:pt idx="0">
                  <c:v>Supergryn</c:v>
                </c:pt>
              </c:strCache>
            </c:strRef>
          </c:tx>
          <c:cat>
            <c:strRef>
              <c:f>'Profilering af to prøver'!$I$5:$I$13</c:f>
              <c:strCache>
                <c:ptCount val="9"/>
                <c:pt idx="0">
                  <c:v>Nødder-F</c:v>
                </c:pt>
                <c:pt idx="1">
                  <c:v>Halm-F</c:v>
                </c:pt>
                <c:pt idx="2">
                  <c:v>Ristet-F</c:v>
                </c:pt>
                <c:pt idx="3">
                  <c:v>Sød-S</c:v>
                </c:pt>
                <c:pt idx="4">
                  <c:v>Salt-S</c:v>
                </c:pt>
                <c:pt idx="5">
                  <c:v>Bitter-S</c:v>
                </c:pt>
                <c:pt idx="6">
                  <c:v>Fed-S</c:v>
                </c:pt>
                <c:pt idx="7">
                  <c:v>Tør-K</c:v>
                </c:pt>
                <c:pt idx="8">
                  <c:v>Klæg-M</c:v>
                </c:pt>
              </c:strCache>
            </c:strRef>
          </c:cat>
          <c:val>
            <c:numRef>
              <c:f>'Profilering af to prøver'!$J$5:$J$13</c:f>
              <c:numCache>
                <c:formatCode>0.0</c:formatCode>
                <c:ptCount val="9"/>
                <c:pt idx="0">
                  <c:v>3.6</c:v>
                </c:pt>
                <c:pt idx="1">
                  <c:v>4.5999999999999996</c:v>
                </c:pt>
                <c:pt idx="2">
                  <c:v>7.2</c:v>
                </c:pt>
                <c:pt idx="3">
                  <c:v>3.3000000000000003</c:v>
                </c:pt>
                <c:pt idx="4">
                  <c:v>4.8</c:v>
                </c:pt>
                <c:pt idx="5">
                  <c:v>0</c:v>
                </c:pt>
                <c:pt idx="6">
                  <c:v>9.1666666666666679</c:v>
                </c:pt>
                <c:pt idx="7">
                  <c:v>5.8666666666666671</c:v>
                </c:pt>
                <c:pt idx="8">
                  <c:v>4.6000000000000005</c:v>
                </c:pt>
              </c:numCache>
            </c:numRef>
          </c:val>
        </c:ser>
        <c:ser>
          <c:idx val="1"/>
          <c:order val="1"/>
          <c:tx>
            <c:strRef>
              <c:f>'Profilering af to prøver'!$K$4</c:f>
              <c:strCache>
                <c:ptCount val="1"/>
                <c:pt idx="0">
                  <c:v>HavreMusen</c:v>
                </c:pt>
              </c:strCache>
            </c:strRef>
          </c:tx>
          <c:cat>
            <c:strRef>
              <c:f>'Profilering af to prøver'!$I$5:$I$13</c:f>
              <c:strCache>
                <c:ptCount val="9"/>
                <c:pt idx="0">
                  <c:v>Nødder-F</c:v>
                </c:pt>
                <c:pt idx="1">
                  <c:v>Halm-F</c:v>
                </c:pt>
                <c:pt idx="2">
                  <c:v>Ristet-F</c:v>
                </c:pt>
                <c:pt idx="3">
                  <c:v>Sød-S</c:v>
                </c:pt>
                <c:pt idx="4">
                  <c:v>Salt-S</c:v>
                </c:pt>
                <c:pt idx="5">
                  <c:v>Bitter-S</c:v>
                </c:pt>
                <c:pt idx="6">
                  <c:v>Fed-S</c:v>
                </c:pt>
                <c:pt idx="7">
                  <c:v>Tør-K</c:v>
                </c:pt>
                <c:pt idx="8">
                  <c:v>Klæg-M</c:v>
                </c:pt>
              </c:strCache>
            </c:strRef>
          </c:cat>
          <c:val>
            <c:numRef>
              <c:f>'Profilering af to prøver'!$K$5:$K$13</c:f>
              <c:numCache>
                <c:formatCode>0.0</c:formatCode>
                <c:ptCount val="9"/>
                <c:pt idx="0">
                  <c:v>11.4</c:v>
                </c:pt>
                <c:pt idx="1">
                  <c:v>7.9666666666666659</c:v>
                </c:pt>
                <c:pt idx="2">
                  <c:v>12.433333333333332</c:v>
                </c:pt>
                <c:pt idx="3">
                  <c:v>1.9000000000000001</c:v>
                </c:pt>
                <c:pt idx="4">
                  <c:v>1.3</c:v>
                </c:pt>
                <c:pt idx="5">
                  <c:v>2.1999999999999997</c:v>
                </c:pt>
                <c:pt idx="6">
                  <c:v>11.200000000000001</c:v>
                </c:pt>
                <c:pt idx="7">
                  <c:v>2.1999999999999997</c:v>
                </c:pt>
                <c:pt idx="8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127472"/>
        <c:axId val="238130608"/>
      </c:radarChart>
      <c:catAx>
        <c:axId val="2381274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8130608"/>
        <c:crosses val="autoZero"/>
        <c:auto val="1"/>
        <c:lblAlgn val="ctr"/>
        <c:lblOffset val="100"/>
        <c:noMultiLvlLbl val="0"/>
      </c:catAx>
      <c:valAx>
        <c:axId val="238130608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23812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9090543242723"/>
          <c:y val="0.48279840874203245"/>
          <c:w val="0.12089730941474811"/>
          <c:h val="0.102271679731946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9893</xdr:colOff>
      <xdr:row>14</xdr:row>
      <xdr:rowOff>16915</xdr:rowOff>
    </xdr:from>
    <xdr:to>
      <xdr:col>13</xdr:col>
      <xdr:colOff>413845</xdr:colOff>
      <xdr:row>35</xdr:row>
      <xdr:rowOff>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145" zoomScaleNormal="145" workbookViewId="0"/>
  </sheetViews>
  <sheetFormatPr defaultRowHeight="15" x14ac:dyDescent="0.25"/>
  <cols>
    <col min="1" max="1" width="16.42578125" customWidth="1"/>
    <col min="8" max="8" width="6.7109375" customWidth="1"/>
    <col min="10" max="10" width="10" bestFit="1" customWidth="1"/>
    <col min="11" max="11" width="12.28515625" bestFit="1" customWidth="1"/>
    <col min="12" max="12" width="7" customWidth="1"/>
    <col min="14" max="14" width="10" bestFit="1" customWidth="1"/>
    <col min="15" max="15" width="12.28515625" bestFit="1" customWidth="1"/>
    <col min="16" max="16" width="5.85546875" customWidth="1"/>
    <col min="18" max="18" width="10" bestFit="1" customWidth="1"/>
    <col min="19" max="20" width="12.28515625" bestFit="1" customWidth="1"/>
  </cols>
  <sheetData>
    <row r="1" spans="1:19" x14ac:dyDescent="0.25">
      <c r="A1" s="35" t="s">
        <v>16</v>
      </c>
    </row>
    <row r="2" spans="1:19" ht="15.75" thickBot="1" x14ac:dyDescent="0.3"/>
    <row r="3" spans="1:19" ht="27.75" customHeight="1" thickBot="1" x14ac:dyDescent="0.3">
      <c r="A3" s="2" t="s">
        <v>0</v>
      </c>
      <c r="B3" s="25" t="s">
        <v>2</v>
      </c>
      <c r="C3" s="26"/>
      <c r="D3" s="27"/>
      <c r="E3" s="25" t="s">
        <v>3</v>
      </c>
      <c r="F3" s="26"/>
      <c r="G3" s="27"/>
      <c r="I3" s="28" t="s">
        <v>13</v>
      </c>
      <c r="J3" s="29"/>
      <c r="K3" s="30"/>
      <c r="M3" s="28" t="s">
        <v>14</v>
      </c>
      <c r="N3" s="29"/>
      <c r="O3" s="30"/>
      <c r="Q3" s="28" t="s">
        <v>15</v>
      </c>
      <c r="R3" s="29"/>
      <c r="S3" s="30"/>
    </row>
    <row r="4" spans="1:19" ht="26.25" customHeight="1" thickBot="1" x14ac:dyDescent="0.3">
      <c r="A4" s="3" t="s">
        <v>1</v>
      </c>
      <c r="B4" s="4">
        <v>1</v>
      </c>
      <c r="C4" s="5">
        <v>2</v>
      </c>
      <c r="D4" s="6">
        <v>3</v>
      </c>
      <c r="E4" s="7">
        <v>1</v>
      </c>
      <c r="F4" s="5">
        <v>2</v>
      </c>
      <c r="G4" s="6">
        <v>3</v>
      </c>
      <c r="I4" s="14"/>
      <c r="J4" s="15" t="str">
        <f>$B$3</f>
        <v>Supergryn</v>
      </c>
      <c r="K4" s="16" t="str">
        <f>$E$3</f>
        <v>HavreMusen</v>
      </c>
      <c r="M4" s="14"/>
      <c r="N4" s="31" t="str">
        <f>$B$3</f>
        <v>Supergryn</v>
      </c>
      <c r="O4" s="32" t="str">
        <f>$E$3</f>
        <v>HavreMusen</v>
      </c>
      <c r="Q4" s="14"/>
      <c r="R4" s="15" t="str">
        <f>$B$3</f>
        <v>Supergryn</v>
      </c>
      <c r="S4" s="16" t="str">
        <f>$E$3</f>
        <v>HavreMusen</v>
      </c>
    </row>
    <row r="5" spans="1:19" x14ac:dyDescent="0.25">
      <c r="A5" s="12" t="s">
        <v>8</v>
      </c>
      <c r="B5" s="17">
        <v>3.2</v>
      </c>
      <c r="C5" s="23">
        <v>4.5</v>
      </c>
      <c r="D5" s="23">
        <v>3.1</v>
      </c>
      <c r="E5" s="24">
        <v>12.3</v>
      </c>
      <c r="F5" s="24">
        <v>11.8</v>
      </c>
      <c r="G5" s="24">
        <v>10.1</v>
      </c>
      <c r="I5" s="13" t="str">
        <f>$A$5</f>
        <v>Nødder-F</v>
      </c>
      <c r="J5" s="17">
        <f>AVERAGE(B5:D5)</f>
        <v>3.6</v>
      </c>
      <c r="K5" s="18">
        <f>AVERAGE(E5:G5)</f>
        <v>11.4</v>
      </c>
      <c r="M5" s="13" t="str">
        <f>$A$5</f>
        <v>Nødder-F</v>
      </c>
      <c r="N5" s="24">
        <f>STDEV(B5:D5)</f>
        <v>0.78102496759066509</v>
      </c>
      <c r="O5" s="20">
        <f>STDEV(E5:G5)</f>
        <v>1.1532562594670801</v>
      </c>
      <c r="Q5" s="13" t="str">
        <f>$A$5</f>
        <v>Nødder-F</v>
      </c>
      <c r="R5" s="17">
        <f>N5/J5*100</f>
        <v>21.695137988629583</v>
      </c>
      <c r="S5" s="17">
        <f t="shared" ref="S5:S13" si="0">O5/K5*100</f>
        <v>10.116282977781404</v>
      </c>
    </row>
    <row r="6" spans="1:19" x14ac:dyDescent="0.25">
      <c r="A6" s="8" t="s">
        <v>9</v>
      </c>
      <c r="B6" s="19">
        <v>4.0999999999999996</v>
      </c>
      <c r="C6" s="24">
        <v>5.0999999999999996</v>
      </c>
      <c r="D6" s="24">
        <v>4.5999999999999996</v>
      </c>
      <c r="E6" s="24">
        <v>8.6</v>
      </c>
      <c r="F6" s="24">
        <v>7.1</v>
      </c>
      <c r="G6" s="24">
        <v>8.1999999999999993</v>
      </c>
      <c r="I6" s="8" t="str">
        <f>$A$6</f>
        <v>Halm-F</v>
      </c>
      <c r="J6" s="19">
        <f t="shared" ref="J6:J13" si="1">AVERAGE(B6:D6)</f>
        <v>4.5999999999999996</v>
      </c>
      <c r="K6" s="20">
        <f t="shared" ref="K6:K13" si="2">AVERAGE(E6:G6)</f>
        <v>7.9666666666666659</v>
      </c>
      <c r="M6" s="8" t="str">
        <f>$A$6</f>
        <v>Halm-F</v>
      </c>
      <c r="N6" s="23">
        <f t="shared" ref="N6:N13" si="3">STDEV(B6:D6)</f>
        <v>0.5</v>
      </c>
      <c r="O6" s="18">
        <f t="shared" ref="O6:O13" si="4">STDEV(E6:G6)</f>
        <v>0.77674534651540283</v>
      </c>
      <c r="Q6" s="8" t="str">
        <f>$A$6</f>
        <v>Halm-F</v>
      </c>
      <c r="R6" s="17">
        <f t="shared" ref="R6:R13" si="5">N6/J6*100</f>
        <v>10.869565217391305</v>
      </c>
      <c r="S6" s="17">
        <f t="shared" si="0"/>
        <v>9.7499415880594498</v>
      </c>
    </row>
    <row r="7" spans="1:19" x14ac:dyDescent="0.25">
      <c r="A7" s="9" t="s">
        <v>10</v>
      </c>
      <c r="B7" s="19">
        <v>6.5</v>
      </c>
      <c r="C7" s="24">
        <v>7</v>
      </c>
      <c r="D7" s="24">
        <v>8.1</v>
      </c>
      <c r="E7" s="24">
        <v>11.4</v>
      </c>
      <c r="F7" s="24">
        <v>13.5</v>
      </c>
      <c r="G7" s="24">
        <v>12.4</v>
      </c>
      <c r="I7" s="8" t="str">
        <f>$A$7</f>
        <v>Ristet-F</v>
      </c>
      <c r="J7" s="19">
        <f t="shared" si="1"/>
        <v>7.2</v>
      </c>
      <c r="K7" s="20">
        <f t="shared" si="2"/>
        <v>12.433333333333332</v>
      </c>
      <c r="M7" s="8" t="str">
        <f>$A$7</f>
        <v>Ristet-F</v>
      </c>
      <c r="N7" s="23">
        <f t="shared" si="3"/>
        <v>0.81853527718724484</v>
      </c>
      <c r="O7" s="18">
        <f t="shared" si="4"/>
        <v>1.0503967504392484</v>
      </c>
      <c r="Q7" s="8" t="str">
        <f>$A$7</f>
        <v>Ristet-F</v>
      </c>
      <c r="R7" s="17">
        <f t="shared" si="5"/>
        <v>11.368545516489512</v>
      </c>
      <c r="S7" s="17">
        <f t="shared" si="0"/>
        <v>8.4482312367767971</v>
      </c>
    </row>
    <row r="8" spans="1:19" x14ac:dyDescent="0.25">
      <c r="A8" s="10" t="s">
        <v>7</v>
      </c>
      <c r="B8" s="19">
        <v>3.4</v>
      </c>
      <c r="C8" s="24">
        <v>3.4</v>
      </c>
      <c r="D8" s="24">
        <v>3.1</v>
      </c>
      <c r="E8" s="24">
        <v>2.1</v>
      </c>
      <c r="F8" s="24">
        <v>1.9</v>
      </c>
      <c r="G8" s="24">
        <v>1.7</v>
      </c>
      <c r="I8" s="8" t="str">
        <f>$A$8</f>
        <v>Sød-S</v>
      </c>
      <c r="J8" s="19">
        <f t="shared" si="1"/>
        <v>3.3000000000000003</v>
      </c>
      <c r="K8" s="20">
        <f t="shared" si="2"/>
        <v>1.9000000000000001</v>
      </c>
      <c r="M8" s="8" t="str">
        <f>$A$8</f>
        <v>Sød-S</v>
      </c>
      <c r="N8" s="23">
        <f t="shared" si="3"/>
        <v>0.17320508075688762</v>
      </c>
      <c r="O8" s="18">
        <f t="shared" si="4"/>
        <v>0.20000000000000007</v>
      </c>
      <c r="Q8" s="8" t="str">
        <f>$A$8</f>
        <v>Sød-S</v>
      </c>
      <c r="R8" s="17">
        <f t="shared" si="5"/>
        <v>5.2486388108147759</v>
      </c>
      <c r="S8" s="17">
        <f t="shared" si="0"/>
        <v>10.526315789473687</v>
      </c>
    </row>
    <row r="9" spans="1:19" x14ac:dyDescent="0.25">
      <c r="A9" s="8" t="s">
        <v>6</v>
      </c>
      <c r="B9" s="19">
        <v>4.5999999999999996</v>
      </c>
      <c r="C9" s="24">
        <v>5.0999999999999996</v>
      </c>
      <c r="D9" s="24">
        <v>4.7</v>
      </c>
      <c r="E9" s="24">
        <v>1.4</v>
      </c>
      <c r="F9" s="24">
        <v>1.3</v>
      </c>
      <c r="G9" s="24">
        <v>1.2</v>
      </c>
      <c r="I9" s="8" t="str">
        <f>$A$9</f>
        <v>Salt-S</v>
      </c>
      <c r="J9" s="19">
        <f t="shared" si="1"/>
        <v>4.8</v>
      </c>
      <c r="K9" s="20">
        <f t="shared" si="2"/>
        <v>1.3</v>
      </c>
      <c r="M9" s="8" t="str">
        <f>$A$9</f>
        <v>Salt-S</v>
      </c>
      <c r="N9" s="23">
        <f t="shared" si="3"/>
        <v>0.26457513110645897</v>
      </c>
      <c r="O9" s="18">
        <f t="shared" si="4"/>
        <v>9.9999999999999978E-2</v>
      </c>
      <c r="Q9" s="8" t="str">
        <f>$A$9</f>
        <v>Salt-S</v>
      </c>
      <c r="R9" s="17">
        <f t="shared" si="5"/>
        <v>5.5119818980512294</v>
      </c>
      <c r="S9" s="17">
        <f t="shared" si="0"/>
        <v>7.6923076923076898</v>
      </c>
    </row>
    <row r="10" spans="1:19" x14ac:dyDescent="0.25">
      <c r="A10" s="8" t="s">
        <v>5</v>
      </c>
      <c r="B10" s="19">
        <v>0</v>
      </c>
      <c r="C10" s="24">
        <v>0</v>
      </c>
      <c r="D10" s="24">
        <v>0</v>
      </c>
      <c r="E10" s="23">
        <v>2</v>
      </c>
      <c r="F10" s="23">
        <v>1.6</v>
      </c>
      <c r="G10" s="23">
        <v>3</v>
      </c>
      <c r="I10" s="8" t="str">
        <f>$A$10</f>
        <v>Bitter-S</v>
      </c>
      <c r="J10" s="19">
        <f t="shared" si="1"/>
        <v>0</v>
      </c>
      <c r="K10" s="20">
        <f t="shared" si="2"/>
        <v>2.1999999999999997</v>
      </c>
      <c r="M10" s="8" t="str">
        <f>$A$10</f>
        <v>Bitter-S</v>
      </c>
      <c r="N10" s="23">
        <f t="shared" si="3"/>
        <v>0</v>
      </c>
      <c r="O10" s="18">
        <f t="shared" si="4"/>
        <v>0.7211102550927988</v>
      </c>
      <c r="Q10" s="8" t="str">
        <f>$A$10</f>
        <v>Bitter-S</v>
      </c>
      <c r="R10" s="17">
        <v>0</v>
      </c>
      <c r="S10" s="17">
        <f t="shared" si="0"/>
        <v>32.777738867854495</v>
      </c>
    </row>
    <row r="11" spans="1:19" x14ac:dyDescent="0.25">
      <c r="A11" s="8" t="s">
        <v>4</v>
      </c>
      <c r="B11" s="19">
        <v>9.8000000000000007</v>
      </c>
      <c r="C11" s="24">
        <v>9.4</v>
      </c>
      <c r="D11" s="24">
        <v>8.3000000000000007</v>
      </c>
      <c r="E11" s="24">
        <v>10.3</v>
      </c>
      <c r="F11" s="24">
        <v>11</v>
      </c>
      <c r="G11" s="24">
        <v>12.3</v>
      </c>
      <c r="I11" s="8" t="str">
        <f>$A$11</f>
        <v>Fed-S</v>
      </c>
      <c r="J11" s="19">
        <f t="shared" si="1"/>
        <v>9.1666666666666679</v>
      </c>
      <c r="K11" s="20">
        <f t="shared" si="2"/>
        <v>11.200000000000001</v>
      </c>
      <c r="M11" s="8" t="str">
        <f>$A$11</f>
        <v>Fed-S</v>
      </c>
      <c r="N11" s="23">
        <f t="shared" si="3"/>
        <v>0.77674534651540283</v>
      </c>
      <c r="O11" s="18">
        <f t="shared" si="4"/>
        <v>1.0148891565092222</v>
      </c>
      <c r="Q11" s="8" t="str">
        <f>$A$11</f>
        <v>Fed-S</v>
      </c>
      <c r="R11" s="17">
        <f t="shared" si="5"/>
        <v>8.4735855983498478</v>
      </c>
      <c r="S11" s="17">
        <f t="shared" si="0"/>
        <v>9.0615103259751972</v>
      </c>
    </row>
    <row r="12" spans="1:19" x14ac:dyDescent="0.25">
      <c r="A12" s="8" t="s">
        <v>11</v>
      </c>
      <c r="B12" s="19">
        <v>5.6</v>
      </c>
      <c r="C12" s="24">
        <v>6.2</v>
      </c>
      <c r="D12" s="24">
        <v>5.8</v>
      </c>
      <c r="E12" s="24">
        <v>2.2999999999999998</v>
      </c>
      <c r="F12" s="24">
        <v>2.2000000000000002</v>
      </c>
      <c r="G12" s="24">
        <v>2.1</v>
      </c>
      <c r="I12" s="8" t="str">
        <f>$A$12</f>
        <v>Tør-K</v>
      </c>
      <c r="J12" s="19">
        <f t="shared" si="1"/>
        <v>5.8666666666666671</v>
      </c>
      <c r="K12" s="20">
        <f t="shared" si="2"/>
        <v>2.1999999999999997</v>
      </c>
      <c r="M12" s="8" t="str">
        <f>$A$12</f>
        <v>Tør-K</v>
      </c>
      <c r="N12" s="23">
        <f t="shared" si="3"/>
        <v>0.30550504633038961</v>
      </c>
      <c r="O12" s="18">
        <f t="shared" si="4"/>
        <v>9.9999999999999867E-2</v>
      </c>
      <c r="Q12" s="8" t="str">
        <f>$A$12</f>
        <v>Tør-K</v>
      </c>
      <c r="R12" s="17">
        <f t="shared" si="5"/>
        <v>5.207472380631641</v>
      </c>
      <c r="S12" s="17">
        <f t="shared" si="0"/>
        <v>4.5454545454545396</v>
      </c>
    </row>
    <row r="13" spans="1:19" ht="15.75" thickBot="1" x14ac:dyDescent="0.3">
      <c r="A13" s="11" t="s">
        <v>12</v>
      </c>
      <c r="B13" s="19">
        <v>5.0999999999999996</v>
      </c>
      <c r="C13" s="24">
        <v>4.9000000000000004</v>
      </c>
      <c r="D13" s="24">
        <v>3.8</v>
      </c>
      <c r="E13" s="24">
        <v>0.9</v>
      </c>
      <c r="F13" s="24">
        <v>0.7</v>
      </c>
      <c r="G13" s="24">
        <v>1.1000000000000001</v>
      </c>
      <c r="I13" s="11" t="str">
        <f>$A$13</f>
        <v>Klæg-M</v>
      </c>
      <c r="J13" s="21">
        <f t="shared" si="1"/>
        <v>4.6000000000000005</v>
      </c>
      <c r="K13" s="22">
        <f t="shared" si="2"/>
        <v>0.9</v>
      </c>
      <c r="M13" s="11" t="str">
        <f>$A$13</f>
        <v>Klæg-M</v>
      </c>
      <c r="N13" s="33">
        <f t="shared" si="3"/>
        <v>0.69999999999999885</v>
      </c>
      <c r="O13" s="34">
        <f t="shared" si="4"/>
        <v>0.20000000000000009</v>
      </c>
      <c r="Q13" s="11" t="str">
        <f>$A$13</f>
        <v>Klæg-M</v>
      </c>
      <c r="R13" s="17">
        <f t="shared" si="5"/>
        <v>15.2173913043478</v>
      </c>
      <c r="S13" s="17">
        <f t="shared" si="0"/>
        <v>22.222222222222232</v>
      </c>
    </row>
    <row r="14" spans="1:19" x14ac:dyDescent="0.25">
      <c r="B14" s="1"/>
      <c r="C14" s="1"/>
      <c r="D14" s="1"/>
      <c r="E14" s="1"/>
      <c r="F14" s="1"/>
      <c r="G14" s="1"/>
    </row>
    <row r="15" spans="1:19" x14ac:dyDescent="0.25">
      <c r="B15" s="1"/>
      <c r="C15" s="1"/>
      <c r="D15" s="1"/>
      <c r="E15" s="1"/>
      <c r="F15" s="1"/>
      <c r="G15" s="1"/>
    </row>
  </sheetData>
  <mergeCells count="5">
    <mergeCell ref="Q3:S3"/>
    <mergeCell ref="B3:D3"/>
    <mergeCell ref="E3:G3"/>
    <mergeCell ref="I3:K3"/>
    <mergeCell ref="M3:O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Profilering af to prøver</vt:lpstr>
    </vt:vector>
  </TitlesOfParts>
  <Company>Professionshøjskolen Metropol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René</dc:creator>
  <cp:lastModifiedBy>Michael René</cp:lastModifiedBy>
  <dcterms:created xsi:type="dcterms:W3CDTF">2017-02-20T12:12:25Z</dcterms:created>
  <dcterms:modified xsi:type="dcterms:W3CDTF">2018-01-14T12:07:11Z</dcterms:modified>
</cp:coreProperties>
</file>